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465" windowWidth="20730" windowHeight="11760"/>
  </bookViews>
  <sheets>
    <sheet name="23.08.2021" sheetId="35" r:id="rId1"/>
    <sheet name="00000000" sheetId="4" state="veryHidden" r:id="rId2"/>
  </sheets>
  <definedNames>
    <definedName name="_Fill" hidden="1">#REF!</definedName>
    <definedName name="_xlnm._FilterDatabase" localSheetId="0" hidden="1">'23.08.2021'!$B$5:$M$45</definedName>
    <definedName name="_xlnm.Print_Titles" localSheetId="0">'23.08.2021'!$5:$6</definedName>
  </definedNames>
  <calcPr calcId="191029" fullCalcOnLoad="1" concurrentCalc="0"/>
</workbook>
</file>

<file path=xl/calcChain.xml><?xml version="1.0" encoding="utf-8"?>
<calcChain xmlns="http://schemas.openxmlformats.org/spreadsheetml/2006/main">
  <c r="G8" i="35" l="1"/>
  <c r="G14" i="35"/>
  <c r="G16" i="35"/>
  <c r="G18" i="35"/>
  <c r="G22" i="35"/>
  <c r="G27" i="35"/>
  <c r="G41" i="35"/>
  <c r="G42" i="35"/>
  <c r="E14" i="35"/>
  <c r="E27" i="35"/>
  <c r="E45" i="35"/>
  <c r="E8" i="35"/>
  <c r="E22" i="35"/>
  <c r="E44" i="35"/>
  <c r="E18" i="35"/>
  <c r="E43" i="35"/>
  <c r="E16" i="35"/>
  <c r="E41" i="35"/>
  <c r="E42" i="35"/>
  <c r="F14" i="35"/>
  <c r="F27" i="35"/>
  <c r="F45" i="35"/>
  <c r="F8" i="35"/>
  <c r="F22" i="35"/>
  <c r="F44" i="35"/>
  <c r="F18" i="35"/>
  <c r="F43" i="35"/>
  <c r="F16" i="35"/>
  <c r="F41" i="35"/>
  <c r="F42" i="35"/>
  <c r="G45" i="35"/>
  <c r="G43" i="35"/>
  <c r="J17" i="35"/>
  <c r="L17" i="35"/>
  <c r="K17" i="35"/>
  <c r="J7" i="35"/>
  <c r="L7" i="35"/>
  <c r="K7" i="35"/>
  <c r="G44" i="35"/>
</calcChain>
</file>

<file path=xl/sharedStrings.xml><?xml version="1.0" encoding="utf-8"?>
<sst xmlns="http://schemas.openxmlformats.org/spreadsheetml/2006/main" count="116" uniqueCount="99">
  <si>
    <t>STT
No.</t>
  </si>
  <si>
    <t>Tên Trường
Name</t>
  </si>
  <si>
    <t>TOTAL</t>
  </si>
  <si>
    <t>15 - 20 million VND/school year</t>
  </si>
  <si>
    <t>11-25 million VND/school year</t>
  </si>
  <si>
    <t>6,7 - 9 million VND/school year</t>
  </si>
  <si>
    <t>270.000 VND/school year</t>
  </si>
  <si>
    <t>1.090.000 VND/school year</t>
  </si>
  <si>
    <t>950.000 VND/school year</t>
  </si>
  <si>
    <t>1.350.000 VND/school year</t>
  </si>
  <si>
    <t>About 12 miilion  VND/school year</t>
  </si>
  <si>
    <t>11.550.000 VND/school year, (385.000 VND/credit)</t>
  </si>
  <si>
    <t>Faculties of Forestry/Agriculture: 9 million VND/school year
Faculties of Sciences: 10 million VND/school year;
Faculties of Medicine/Pharmacy: 12 million  VND/school year</t>
  </si>
  <si>
    <t>Faculty of Medicine: 60 million VND/school year
Faculty of Nurse: 22 million VND/school year
Faculty of Medical testing: 20 million VND/school year
Faculty of Hospital administration: 40 million VND/school year</t>
  </si>
  <si>
    <t>Formal/regular majors: 10.166.000 VND/school year;
Specialized majors: 25.415.000 VND/school year
Specified majors: 30 million VND/school year</t>
  </si>
  <si>
    <t>Formal mojors raging from 10,6 to 12 million VND/school year; 
Specialized majors raging from 30-40 million VND/school year</t>
  </si>
  <si>
    <t>Formal mojors: 10.600.000 VND/school year;
Specialized majors: 40 million VND/school year</t>
  </si>
  <si>
    <t>9.800.000 VND/school year</t>
  </si>
  <si>
    <t>About 900,000 VND/school year</t>
  </si>
  <si>
    <t>Raging from 9-11 million VND/school year</t>
  </si>
  <si>
    <t>Formal mojors: 18 million VND/school year;
Specialized majors: 42 million VND/school year</t>
  </si>
  <si>
    <t>17,550,000 VND/school year (585,000 VND/credit)</t>
  </si>
  <si>
    <t>Faculties of Social Sciences: 8.900.000 VND/ school year
Faculties of Natural Sciences: 10.600.000 VND/school year</t>
  </si>
  <si>
    <t>Raging from 10-12 million VND/school year</t>
  </si>
  <si>
    <t>13 million VND/school year for 2019- 2020; since school year 2020 - 2021, tuition fee would increase reanging from 30 - 70 million VND/school year (awaiting for approval)</t>
  </si>
  <si>
    <t>Free of charge for students studying Pedagogy (becoming teachers);
For students not becoming teachers:
Faculties of Natural sciences: 9.810.000 VND/school year;
Faculties of Social Sciences: 7.890.000 VND/school year.
Average school year consists of 30 credits</t>
  </si>
  <si>
    <t>Free of charge for students studying Pedagogy (becoming teachers);
Others: 8 million VND/school year</t>
  </si>
  <si>
    <t>About 8 million VND/school year</t>
  </si>
  <si>
    <t>Raging from 25 to 70 million VND/school year</t>
  </si>
  <si>
    <t>CENTRAL REGION</t>
  </si>
  <si>
    <t>A</t>
  </si>
  <si>
    <t>I</t>
  </si>
  <si>
    <t xml:space="preserve">No. of Month </t>
  </si>
  <si>
    <t>SCHOLARSHIP</t>
  </si>
  <si>
    <t>VND</t>
  </si>
  <si>
    <t>USD</t>
  </si>
  <si>
    <t>Tổng số học bổng
Number of Scholarships</t>
  </si>
  <si>
    <t>SOUTHERN REGION</t>
  </si>
  <si>
    <t xml:space="preserve"> THPT Nguyễn Trãi, Kon Tum
Nguyen Trai High School (Kon Tum)</t>
  </si>
  <si>
    <t>Trường THPT Lê Lợi, Quảng Trị
Le Loi High School (Quang Tri)</t>
  </si>
  <si>
    <t xml:space="preserve">Trường Quốc học Huế
Hue National High School  </t>
  </si>
  <si>
    <t xml:space="preserve"> THPT Trần Quốc Tuấn, Quảng Ngãi
Tran Quoc Tuan High School (Quang Ngai)</t>
  </si>
  <si>
    <t>THPT Lương Văn Chánh, PhúYên
Luong Van Chanh High School (Phu Yen)</t>
  </si>
  <si>
    <t xml:space="preserve">THPT Võ Văn Kiệt (Vĩnh Long)
Vo Van Kiet High School (Vinh Long) </t>
  </si>
  <si>
    <t>Monthly (VND)</t>
  </si>
  <si>
    <t>Monthly (USD; exchange rate: 23,500VND)</t>
  </si>
  <si>
    <t>II</t>
  </si>
  <si>
    <t>B</t>
  </si>
  <si>
    <t>Đại Học Bách Khoa Hà Nội
Ha Noi Univesity of Technology</t>
  </si>
  <si>
    <t>Đại Học Quốc Gia Hà Nội
National University of Hanoi</t>
  </si>
  <si>
    <t>Đại học Luật Hà Nội
Ha Noi University of Law</t>
  </si>
  <si>
    <t>COLLEGE, UNIVERSITY</t>
  </si>
  <si>
    <t>ĐH Tây Nguyên Buôn Ma Thuột
Tay Nguyen University (Buon Ma Thuot)</t>
  </si>
  <si>
    <t>ĐH Khoa học Huế (Kiến Trúc + Hán nôm )
Hue University of Sciences 
(Falcuty of Architecture and Sino-Nom)</t>
  </si>
  <si>
    <t>ĐH Phan Châu Trinh,Quảng Nam
Phan Chau Trinh University (Quang Nam)</t>
  </si>
  <si>
    <t>ĐH Bách Khoa Đà Nẵng
Danang University of Science and Technology</t>
  </si>
  <si>
    <t>Đại học khoa học tự nhiên
University of Science (VNU-HCMC)</t>
  </si>
  <si>
    <t xml:space="preserve">Đại Học Bách Khoa TPHCM
HCMC University of Technology </t>
  </si>
  <si>
    <t>Đại học KHXH và NV
 University of Social Sciences and Humanities</t>
  </si>
  <si>
    <t>Đại học Kiến Trúc TPHCM
HCMC University of Architecture</t>
  </si>
  <si>
    <t>Đại học Luật TPHCM
HCMC University of Law</t>
  </si>
  <si>
    <t>Đại học Kinh Tế TPHCM
University of Economics – HCMC</t>
  </si>
  <si>
    <t>Đại học Y Dược TPHCM
University of Medicine &amp; Pharmacy (HCMC</t>
  </si>
  <si>
    <t>Đại học Sư Phạm TPHCM
HCMC University of Pedagogy</t>
  </si>
  <si>
    <t>Cao đẳng Sư phạm TW TPHCM
The National College of Education HCMC</t>
  </si>
  <si>
    <t>Trường Kỹ Thuật Cao Thắng
Cao Thang Technical College</t>
  </si>
  <si>
    <t>III</t>
  </si>
  <si>
    <t xml:space="preserve">Đại học An Giang 
An Giang University </t>
  </si>
  <si>
    <t>ĐH KT CN Long An
Long An University of Economic and Industry</t>
  </si>
  <si>
    <t xml:space="preserve">Vu A Dinh Scholarship 
(ĐH Nguyễn Tất Thành - Nguyen Tat Thanh University) </t>
  </si>
  <si>
    <t>C</t>
  </si>
  <si>
    <t>Northern region</t>
  </si>
  <si>
    <t>Central region</t>
  </si>
  <si>
    <t>Southern region</t>
  </si>
  <si>
    <t>HIGH  SCHOOLS</t>
  </si>
  <si>
    <t>Cities/Provinces</t>
  </si>
  <si>
    <t>Kon Tum</t>
  </si>
  <si>
    <t>Hue</t>
  </si>
  <si>
    <t>Quang Tri</t>
  </si>
  <si>
    <t>Quang Ngai</t>
  </si>
  <si>
    <t>Phu Yen</t>
  </si>
  <si>
    <t>Vinh Long</t>
  </si>
  <si>
    <t>Hanoi</t>
  </si>
  <si>
    <t>Quang Nam</t>
  </si>
  <si>
    <t>Da Nang</t>
  </si>
  <si>
    <t>HCMC</t>
  </si>
  <si>
    <t>An Giang</t>
  </si>
  <si>
    <t>Long An</t>
  </si>
  <si>
    <t>11*</t>
  </si>
  <si>
    <t>Total 6 High Schools (I + II)</t>
  </si>
  <si>
    <t>Total 20 Colleges/Universities (I + II + III)</t>
  </si>
  <si>
    <t>Tuition Fees</t>
  </si>
  <si>
    <t>Dac Lac</t>
  </si>
  <si>
    <t>Tổng số đơn nộp 
Number of application</t>
  </si>
  <si>
    <t>Số học bống dự kiến
Planned scholarship</t>
  </si>
  <si>
    <t>NATIONWIDE</t>
  </si>
  <si>
    <t>NORTHERN REGION (HANOI)</t>
  </si>
  <si>
    <t>Lawrence S. Ting Foundation Scholarship
A consolidated list of High-schools and Colleges/ Universities</t>
  </si>
  <si>
    <t>Tổng hợp số lượng học sinh các trường được cấp học bổng Lawrence S. 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</si>
</sst>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9" formatCode="_(* #,##0_);_(* \(#,##0\);_(* &quot;-&quot;_);_(@_)"/>
    <numFmt numFmtId="171" formatCode="_(* #,##0.00_);_(* \(#,##0.00\);_(* &quot;-&quot;??_);_(@_)"/>
    <numFmt numFmtId="196" formatCode="\$#,##0\ ;\(\$#,##0\)"/>
    <numFmt numFmtId="198" formatCode="_(* #,##0_);_(* \(#,##0\);_(* &quot;-&quot;??_);_(@_)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10">
    <xf numFmtId="0" fontId="0" fillId="0" borderId="0"/>
    <xf numFmtId="0" fontId="2" fillId="0" borderId="0"/>
    <xf numFmtId="171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1" applyNumberFormat="0" applyFont="0" applyFill="0" applyAlignment="0" applyProtection="0"/>
  </cellStyleXfs>
  <cellXfs count="68">
    <xf numFmtId="0" fontId="0" fillId="0" borderId="0" xfId="0"/>
    <xf numFmtId="0" fontId="2" fillId="0" borderId="0" xfId="1"/>
    <xf numFmtId="0" fontId="0" fillId="0" borderId="0" xfId="0" applyProtection="1">
      <protection locked="0"/>
    </xf>
    <xf numFmtId="198" fontId="7" fillId="2" borderId="0" xfId="2" applyNumberFormat="1" applyFont="1" applyFill="1" applyBorder="1" applyAlignment="1">
      <alignment horizontal="center" vertical="center" wrapText="1"/>
    </xf>
    <xf numFmtId="198" fontId="8" fillId="2" borderId="0" xfId="2" applyNumberFormat="1" applyFont="1" applyFill="1" applyAlignment="1">
      <alignment vertical="center" wrapText="1"/>
    </xf>
    <xf numFmtId="198" fontId="8" fillId="2" borderId="0" xfId="2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198" fontId="9" fillId="2" borderId="0" xfId="2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198" fontId="10" fillId="2" borderId="0" xfId="2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198" fontId="11" fillId="2" borderId="0" xfId="2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98" fontId="8" fillId="2" borderId="0" xfId="2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98" fontId="13" fillId="2" borderId="4" xfId="2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/>
    </xf>
    <xf numFmtId="171" fontId="13" fillId="2" borderId="4" xfId="2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169" fontId="14" fillId="2" borderId="4" xfId="2" applyNumberFormat="1" applyFont="1" applyFill="1" applyBorder="1" applyAlignment="1">
      <alignment horizontal="center" vertical="center"/>
    </xf>
    <xf numFmtId="198" fontId="14" fillId="2" borderId="4" xfId="2" applyNumberFormat="1" applyFont="1" applyFill="1" applyBorder="1" applyAlignment="1">
      <alignment horizontal="center" vertical="center"/>
    </xf>
    <xf numFmtId="198" fontId="14" fillId="2" borderId="4" xfId="2" applyNumberFormat="1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 wrapText="1"/>
    </xf>
    <xf numFmtId="169" fontId="15" fillId="2" borderId="4" xfId="2" applyNumberFormat="1" applyFont="1" applyFill="1" applyBorder="1" applyAlignment="1">
      <alignment horizontal="center" vertical="center"/>
    </xf>
    <xf numFmtId="198" fontId="15" fillId="2" borderId="4" xfId="2" applyNumberFormat="1" applyFont="1" applyFill="1" applyBorder="1" applyAlignment="1">
      <alignment horizontal="center" vertical="center"/>
    </xf>
    <xf numFmtId="198" fontId="15" fillId="2" borderId="4" xfId="2" applyNumberFormat="1" applyFont="1" applyFill="1" applyBorder="1" applyAlignment="1">
      <alignment horizontal="left" vertical="center" wrapText="1"/>
    </xf>
    <xf numFmtId="169" fontId="13" fillId="2" borderId="4" xfId="2" applyNumberFormat="1" applyFont="1" applyFill="1" applyBorder="1" applyAlignment="1">
      <alignment horizontal="center" vertical="center"/>
    </xf>
    <xf numFmtId="198" fontId="13" fillId="2" borderId="4" xfId="2" applyNumberFormat="1" applyFont="1" applyFill="1" applyBorder="1" applyAlignment="1">
      <alignment horizontal="center" vertical="center"/>
    </xf>
    <xf numFmtId="171" fontId="13" fillId="2" borderId="4" xfId="2" applyNumberFormat="1" applyFont="1" applyFill="1" applyBorder="1" applyAlignment="1">
      <alignment horizontal="center" vertical="center"/>
    </xf>
    <xf numFmtId="198" fontId="14" fillId="2" borderId="4" xfId="2" applyNumberFormat="1" applyFont="1" applyFill="1" applyBorder="1" applyAlignment="1">
      <alignment vertical="center" wrapText="1"/>
    </xf>
    <xf numFmtId="198" fontId="13" fillId="2" borderId="4" xfId="2" applyNumberFormat="1" applyFont="1" applyFill="1" applyBorder="1" applyAlignment="1">
      <alignment vertical="center" wrapText="1"/>
    </xf>
    <xf numFmtId="14" fontId="14" fillId="2" borderId="4" xfId="2" applyNumberFormat="1" applyFont="1" applyFill="1" applyBorder="1" applyAlignment="1">
      <alignment horizontal="center" vertical="center"/>
    </xf>
    <xf numFmtId="14" fontId="14" fillId="2" borderId="4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4" fillId="2" borderId="4" xfId="2" applyNumberFormat="1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right" vertical="center"/>
    </xf>
    <xf numFmtId="198" fontId="15" fillId="2" borderId="4" xfId="2" applyNumberFormat="1" applyFont="1" applyFill="1" applyBorder="1" applyAlignment="1">
      <alignment horizontal="right" vertical="center"/>
    </xf>
    <xf numFmtId="0" fontId="14" fillId="2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/>
    </xf>
    <xf numFmtId="198" fontId="14" fillId="2" borderId="4" xfId="2" applyNumberFormat="1" applyFont="1" applyFill="1" applyBorder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198" fontId="13" fillId="2" borderId="4" xfId="2" applyNumberFormat="1" applyFont="1" applyFill="1" applyBorder="1" applyAlignment="1">
      <alignment horizontal="center" vertical="center" wrapText="1"/>
    </xf>
  </cellXfs>
  <cellStyles count="10">
    <cellStyle name="??_kc-elec system check list" xfId="1"/>
    <cellStyle name="Comma" xfId="2" builtinId="3"/>
    <cellStyle name="Comma0" xfId="3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4"/>
  <sheetViews>
    <sheetView tabSelected="1" topLeftCell="A6" zoomScaleNormal="100" zoomScaleSheetLayoutView="120" workbookViewId="0">
      <selection activeCell="O12" sqref="O12"/>
    </sheetView>
  </sheetViews>
  <sheetFormatPr defaultRowHeight="12.75" x14ac:dyDescent="0.2"/>
  <cols>
    <col min="1" max="1" width="10.7109375" style="6" customWidth="1"/>
    <col min="2" max="2" width="5.28515625" style="6" customWidth="1"/>
    <col min="3" max="3" width="45.7109375" style="20" customWidth="1"/>
    <col min="4" max="4" width="18.7109375" style="21" bestFit="1" customWidth="1"/>
    <col min="5" max="5" width="1.42578125" style="21" hidden="1" customWidth="1"/>
    <col min="6" max="6" width="16" style="21" customWidth="1"/>
    <col min="7" max="7" width="14" style="22" customWidth="1"/>
    <col min="8" max="8" width="8.28515625" style="6" hidden="1" customWidth="1"/>
    <col min="9" max="9" width="10.7109375" style="5" hidden="1" customWidth="1"/>
    <col min="10" max="10" width="13.42578125" style="5" hidden="1" customWidth="1"/>
    <col min="11" max="11" width="11.140625" style="5" hidden="1" customWidth="1"/>
    <col min="12" max="12" width="7.140625" style="5" hidden="1" customWidth="1"/>
    <col min="13" max="13" width="65.140625" style="4" hidden="1" customWidth="1"/>
    <col min="14" max="14" width="16.42578125" style="5" bestFit="1" customWidth="1"/>
    <col min="15" max="256" width="11.42578125" style="6" customWidth="1"/>
    <col min="257" max="16384" width="9.140625" style="6"/>
  </cols>
  <sheetData>
    <row r="1" spans="2:14" ht="19.5" x14ac:dyDescent="0.2">
      <c r="B1" s="59"/>
      <c r="C1" s="60"/>
      <c r="D1" s="60"/>
      <c r="E1" s="60"/>
      <c r="F1" s="60"/>
      <c r="G1" s="60"/>
      <c r="H1" s="60"/>
      <c r="I1" s="3"/>
      <c r="J1" s="3"/>
      <c r="K1" s="3"/>
      <c r="L1" s="3"/>
    </row>
    <row r="2" spans="2:14" ht="29.1" customHeight="1" x14ac:dyDescent="0.2">
      <c r="B2" s="59" t="s">
        <v>98</v>
      </c>
      <c r="C2" s="60"/>
      <c r="D2" s="60"/>
      <c r="E2" s="60"/>
      <c r="F2" s="60"/>
      <c r="G2" s="60"/>
      <c r="H2" s="60"/>
      <c r="I2" s="3"/>
      <c r="J2" s="3"/>
      <c r="K2" s="3"/>
      <c r="L2" s="3"/>
    </row>
    <row r="3" spans="2:14" ht="47.1" customHeight="1" x14ac:dyDescent="0.2">
      <c r="B3" s="59" t="s">
        <v>97</v>
      </c>
      <c r="C3" s="59"/>
      <c r="D3" s="59"/>
      <c r="E3" s="59"/>
      <c r="F3" s="59"/>
      <c r="G3" s="59"/>
      <c r="H3" s="7"/>
      <c r="I3" s="3"/>
      <c r="J3" s="3"/>
      <c r="K3" s="3"/>
      <c r="L3" s="3"/>
    </row>
    <row r="5" spans="2:14" ht="14.25" customHeight="1" x14ac:dyDescent="0.2">
      <c r="B5" s="61" t="s">
        <v>0</v>
      </c>
      <c r="C5" s="61" t="s">
        <v>1</v>
      </c>
      <c r="D5" s="63" t="s">
        <v>75</v>
      </c>
      <c r="E5" s="23"/>
      <c r="F5" s="61" t="s">
        <v>93</v>
      </c>
      <c r="G5" s="61" t="s">
        <v>36</v>
      </c>
      <c r="H5" s="61" t="s">
        <v>33</v>
      </c>
      <c r="I5" s="61"/>
      <c r="J5" s="61"/>
      <c r="K5" s="67" t="s">
        <v>2</v>
      </c>
      <c r="L5" s="67"/>
      <c r="M5" s="67" t="s">
        <v>91</v>
      </c>
    </row>
    <row r="6" spans="2:14" ht="409.5" x14ac:dyDescent="0.2">
      <c r="B6" s="62"/>
      <c r="C6" s="61"/>
      <c r="D6" s="64"/>
      <c r="E6" s="24" t="s">
        <v>94</v>
      </c>
      <c r="F6" s="62"/>
      <c r="G6" s="62"/>
      <c r="H6" s="25" t="s">
        <v>32</v>
      </c>
      <c r="I6" s="26" t="s">
        <v>44</v>
      </c>
      <c r="J6" s="26" t="s">
        <v>45</v>
      </c>
      <c r="K6" s="26" t="s">
        <v>34</v>
      </c>
      <c r="L6" s="26" t="s">
        <v>35</v>
      </c>
      <c r="M6" s="67"/>
    </row>
    <row r="7" spans="2:14" s="9" customFormat="1" ht="18.75" x14ac:dyDescent="0.2">
      <c r="B7" s="56" t="s">
        <v>30</v>
      </c>
      <c r="C7" s="57" t="s">
        <v>74</v>
      </c>
      <c r="D7" s="58"/>
      <c r="E7" s="58"/>
      <c r="F7" s="58"/>
      <c r="G7" s="56"/>
      <c r="H7" s="25">
        <v>9</v>
      </c>
      <c r="I7" s="26">
        <v>700000</v>
      </c>
      <c r="J7" s="29">
        <f>I7/23500</f>
        <v>29.787234042553191</v>
      </c>
      <c r="K7" s="26">
        <f>H7*I7</f>
        <v>6300000</v>
      </c>
      <c r="L7" s="26">
        <f>H7*J7</f>
        <v>268.08510638297872</v>
      </c>
      <c r="M7" s="26"/>
      <c r="N7" s="8"/>
    </row>
    <row r="8" spans="2:14" ht="18.75" x14ac:dyDescent="0.2">
      <c r="B8" s="27" t="s">
        <v>31</v>
      </c>
      <c r="C8" s="28" t="s">
        <v>29</v>
      </c>
      <c r="D8" s="25"/>
      <c r="E8" s="25">
        <f>SUM(E9:E13)</f>
        <v>45</v>
      </c>
      <c r="F8" s="25">
        <f>SUM(F9:F13)</f>
        <v>45</v>
      </c>
      <c r="G8" s="27">
        <f>SUM(G9:G13)</f>
        <v>45</v>
      </c>
      <c r="H8" s="25"/>
      <c r="I8" s="26"/>
      <c r="J8" s="26"/>
      <c r="K8" s="26"/>
      <c r="L8" s="26"/>
      <c r="M8" s="26"/>
    </row>
    <row r="9" spans="2:14" ht="37.5" x14ac:dyDescent="0.2">
      <c r="B9" s="30">
        <v>1</v>
      </c>
      <c r="C9" s="31" t="s">
        <v>38</v>
      </c>
      <c r="D9" s="32" t="s">
        <v>76</v>
      </c>
      <c r="E9" s="32">
        <v>9</v>
      </c>
      <c r="F9" s="32">
        <v>9</v>
      </c>
      <c r="G9" s="30">
        <v>9</v>
      </c>
      <c r="H9" s="33"/>
      <c r="I9" s="34"/>
      <c r="J9" s="34"/>
      <c r="K9" s="34"/>
      <c r="L9" s="34"/>
      <c r="M9" s="35" t="s">
        <v>6</v>
      </c>
    </row>
    <row r="10" spans="2:14" ht="37.5" x14ac:dyDescent="0.2">
      <c r="B10" s="30">
        <v>2</v>
      </c>
      <c r="C10" s="31" t="s">
        <v>39</v>
      </c>
      <c r="D10" s="32" t="s">
        <v>78</v>
      </c>
      <c r="E10" s="32">
        <v>9</v>
      </c>
      <c r="F10" s="32">
        <v>9</v>
      </c>
      <c r="G10" s="30">
        <v>9</v>
      </c>
      <c r="H10" s="33"/>
      <c r="I10" s="34"/>
      <c r="J10" s="34"/>
      <c r="K10" s="34"/>
      <c r="L10" s="34"/>
      <c r="M10" s="35" t="s">
        <v>9</v>
      </c>
    </row>
    <row r="11" spans="2:14" ht="37.5" x14ac:dyDescent="0.2">
      <c r="B11" s="30">
        <v>3</v>
      </c>
      <c r="C11" s="31" t="s">
        <v>40</v>
      </c>
      <c r="D11" s="32" t="s">
        <v>77</v>
      </c>
      <c r="E11" s="32">
        <v>9</v>
      </c>
      <c r="F11" s="32">
        <v>9</v>
      </c>
      <c r="G11" s="30">
        <v>9</v>
      </c>
      <c r="H11" s="33"/>
      <c r="I11" s="34"/>
      <c r="J11" s="34"/>
      <c r="K11" s="34"/>
      <c r="L11" s="34"/>
      <c r="M11" s="35" t="s">
        <v>10</v>
      </c>
    </row>
    <row r="12" spans="2:14" ht="56.25" x14ac:dyDescent="0.2">
      <c r="B12" s="30">
        <v>4</v>
      </c>
      <c r="C12" s="31" t="s">
        <v>41</v>
      </c>
      <c r="D12" s="32" t="s">
        <v>79</v>
      </c>
      <c r="E12" s="32">
        <v>9</v>
      </c>
      <c r="F12" s="32">
        <v>9</v>
      </c>
      <c r="G12" s="30">
        <v>9</v>
      </c>
      <c r="H12" s="33"/>
      <c r="I12" s="34"/>
      <c r="J12" s="34"/>
      <c r="K12" s="34"/>
      <c r="L12" s="34"/>
      <c r="M12" s="35" t="s">
        <v>8</v>
      </c>
    </row>
    <row r="13" spans="2:14" ht="56.25" x14ac:dyDescent="0.2">
      <c r="B13" s="30">
        <v>5</v>
      </c>
      <c r="C13" s="31" t="s">
        <v>42</v>
      </c>
      <c r="D13" s="32" t="s">
        <v>80</v>
      </c>
      <c r="E13" s="32">
        <v>9</v>
      </c>
      <c r="F13" s="32">
        <v>9</v>
      </c>
      <c r="G13" s="30">
        <v>9</v>
      </c>
      <c r="H13" s="33"/>
      <c r="I13" s="34"/>
      <c r="J13" s="34"/>
      <c r="K13" s="34"/>
      <c r="L13" s="34"/>
      <c r="M13" s="35" t="s">
        <v>7</v>
      </c>
    </row>
    <row r="14" spans="2:14" ht="18.75" x14ac:dyDescent="0.2">
      <c r="B14" s="27" t="s">
        <v>46</v>
      </c>
      <c r="C14" s="28" t="s">
        <v>37</v>
      </c>
      <c r="D14" s="25"/>
      <c r="E14" s="25">
        <f>E15</f>
        <v>9</v>
      </c>
      <c r="F14" s="25">
        <f>F15</f>
        <v>9</v>
      </c>
      <c r="G14" s="27">
        <f>G15</f>
        <v>9</v>
      </c>
      <c r="H14" s="25"/>
      <c r="I14" s="26"/>
      <c r="J14" s="26"/>
      <c r="K14" s="26"/>
      <c r="L14" s="26"/>
      <c r="M14" s="26"/>
    </row>
    <row r="15" spans="2:14" ht="37.5" x14ac:dyDescent="0.2">
      <c r="B15" s="30">
        <v>1</v>
      </c>
      <c r="C15" s="31" t="s">
        <v>43</v>
      </c>
      <c r="D15" s="32" t="s">
        <v>81</v>
      </c>
      <c r="E15" s="32">
        <v>9</v>
      </c>
      <c r="F15" s="32">
        <v>9</v>
      </c>
      <c r="G15" s="30">
        <v>9</v>
      </c>
      <c r="H15" s="33"/>
      <c r="I15" s="34"/>
      <c r="J15" s="34"/>
      <c r="K15" s="34"/>
      <c r="L15" s="34"/>
      <c r="M15" s="35" t="s">
        <v>18</v>
      </c>
    </row>
    <row r="16" spans="2:14" s="9" customFormat="1" ht="18.75" x14ac:dyDescent="0.2">
      <c r="B16" s="36"/>
      <c r="C16" s="37" t="s">
        <v>89</v>
      </c>
      <c r="D16" s="38"/>
      <c r="E16" s="38">
        <f>E8+E14</f>
        <v>54</v>
      </c>
      <c r="F16" s="38">
        <f>F8+F14</f>
        <v>54</v>
      </c>
      <c r="G16" s="36">
        <f>G8+G14</f>
        <v>54</v>
      </c>
      <c r="H16" s="39"/>
      <c r="I16" s="40"/>
      <c r="J16" s="40"/>
      <c r="K16" s="40"/>
      <c r="L16" s="40"/>
      <c r="M16" s="41"/>
      <c r="N16" s="8"/>
    </row>
    <row r="17" spans="2:14" s="9" customFormat="1" ht="18.75" x14ac:dyDescent="0.2">
      <c r="B17" s="56" t="s">
        <v>47</v>
      </c>
      <c r="C17" s="57" t="s">
        <v>51</v>
      </c>
      <c r="D17" s="58"/>
      <c r="E17" s="58"/>
      <c r="F17" s="58"/>
      <c r="G17" s="56"/>
      <c r="H17" s="42">
        <v>10</v>
      </c>
      <c r="I17" s="43">
        <v>1400000</v>
      </c>
      <c r="J17" s="44">
        <f>I17/23500</f>
        <v>59.574468085106382</v>
      </c>
      <c r="K17" s="43">
        <f>H17*I17</f>
        <v>14000000</v>
      </c>
      <c r="L17" s="43">
        <f>H17*J17</f>
        <v>595.74468085106378</v>
      </c>
      <c r="M17" s="35"/>
      <c r="N17" s="8"/>
    </row>
    <row r="18" spans="2:14" ht="18.75" x14ac:dyDescent="0.2">
      <c r="B18" s="27" t="s">
        <v>31</v>
      </c>
      <c r="C18" s="28" t="s">
        <v>96</v>
      </c>
      <c r="D18" s="25"/>
      <c r="E18" s="25">
        <f>SUM(E19:E21)</f>
        <v>38</v>
      </c>
      <c r="F18" s="25">
        <f>SUM(F19:F21)</f>
        <v>39</v>
      </c>
      <c r="G18" s="27">
        <f>SUM(G19:G21)</f>
        <v>38</v>
      </c>
      <c r="H18" s="25"/>
      <c r="I18" s="26"/>
      <c r="J18" s="26"/>
      <c r="K18" s="26"/>
      <c r="L18" s="26"/>
      <c r="M18" s="26"/>
    </row>
    <row r="19" spans="2:14" ht="37.5" x14ac:dyDescent="0.2">
      <c r="B19" s="30">
        <v>1</v>
      </c>
      <c r="C19" s="31" t="s">
        <v>48</v>
      </c>
      <c r="D19" s="32" t="s">
        <v>82</v>
      </c>
      <c r="E19" s="32">
        <v>9</v>
      </c>
      <c r="F19" s="32">
        <v>9</v>
      </c>
      <c r="G19" s="30">
        <v>9</v>
      </c>
      <c r="H19" s="33"/>
      <c r="I19" s="34"/>
      <c r="J19" s="34"/>
      <c r="K19" s="34"/>
      <c r="L19" s="34"/>
      <c r="M19" s="35" t="s">
        <v>3</v>
      </c>
    </row>
    <row r="20" spans="2:14" ht="37.5" x14ac:dyDescent="0.2">
      <c r="B20" s="30">
        <v>2</v>
      </c>
      <c r="C20" s="31" t="s">
        <v>49</v>
      </c>
      <c r="D20" s="32" t="s">
        <v>82</v>
      </c>
      <c r="E20" s="32">
        <v>18</v>
      </c>
      <c r="F20" s="32">
        <v>19</v>
      </c>
      <c r="G20" s="30">
        <v>18</v>
      </c>
      <c r="H20" s="33"/>
      <c r="I20" s="34"/>
      <c r="J20" s="34"/>
      <c r="K20" s="34"/>
      <c r="L20" s="34"/>
      <c r="M20" s="35" t="s">
        <v>4</v>
      </c>
    </row>
    <row r="21" spans="2:14" ht="37.5" x14ac:dyDescent="0.2">
      <c r="B21" s="30">
        <v>3</v>
      </c>
      <c r="C21" s="31" t="s">
        <v>50</v>
      </c>
      <c r="D21" s="32" t="s">
        <v>82</v>
      </c>
      <c r="E21" s="32">
        <v>11</v>
      </c>
      <c r="F21" s="32">
        <v>11</v>
      </c>
      <c r="G21" s="30">
        <v>11</v>
      </c>
      <c r="H21" s="33"/>
      <c r="I21" s="34"/>
      <c r="J21" s="34"/>
      <c r="K21" s="34"/>
      <c r="L21" s="34"/>
      <c r="M21" s="35" t="s">
        <v>5</v>
      </c>
    </row>
    <row r="22" spans="2:14" ht="18.75" x14ac:dyDescent="0.2">
      <c r="B22" s="27" t="s">
        <v>46</v>
      </c>
      <c r="C22" s="28" t="s">
        <v>29</v>
      </c>
      <c r="D22" s="25"/>
      <c r="E22" s="25">
        <f>SUM(E23:E26)</f>
        <v>31</v>
      </c>
      <c r="F22" s="25">
        <f>SUM(F23:F26)</f>
        <v>29</v>
      </c>
      <c r="G22" s="27">
        <f>SUM(G23:G26)</f>
        <v>25</v>
      </c>
      <c r="H22" s="33"/>
      <c r="I22" s="34"/>
      <c r="J22" s="34"/>
      <c r="K22" s="34"/>
      <c r="L22" s="34"/>
      <c r="M22" s="35"/>
    </row>
    <row r="23" spans="2:14" s="11" customFormat="1" ht="47.1" customHeight="1" x14ac:dyDescent="0.2">
      <c r="B23" s="30">
        <v>1</v>
      </c>
      <c r="C23" s="31" t="s">
        <v>52</v>
      </c>
      <c r="D23" s="32" t="s">
        <v>92</v>
      </c>
      <c r="E23" s="32">
        <v>9</v>
      </c>
      <c r="F23" s="32">
        <v>4</v>
      </c>
      <c r="G23" s="30">
        <v>3</v>
      </c>
      <c r="H23" s="33"/>
      <c r="I23" s="34"/>
      <c r="J23" s="34"/>
      <c r="K23" s="34"/>
      <c r="L23" s="34"/>
      <c r="M23" s="45" t="s">
        <v>12</v>
      </c>
      <c r="N23" s="10"/>
    </row>
    <row r="24" spans="2:14" ht="62.1" customHeight="1" x14ac:dyDescent="0.2">
      <c r="B24" s="30">
        <v>2</v>
      </c>
      <c r="C24" s="31" t="s">
        <v>53</v>
      </c>
      <c r="D24" s="32" t="s">
        <v>77</v>
      </c>
      <c r="E24" s="32">
        <v>9</v>
      </c>
      <c r="F24" s="32">
        <v>9</v>
      </c>
      <c r="G24" s="30">
        <v>9</v>
      </c>
      <c r="H24" s="33"/>
      <c r="I24" s="34"/>
      <c r="J24" s="34"/>
      <c r="K24" s="34"/>
      <c r="L24" s="34"/>
      <c r="M24" s="45" t="s">
        <v>11</v>
      </c>
    </row>
    <row r="25" spans="2:14" s="13" customFormat="1" ht="51" customHeight="1" x14ac:dyDescent="0.2">
      <c r="B25" s="30">
        <v>3</v>
      </c>
      <c r="C25" s="31" t="s">
        <v>54</v>
      </c>
      <c r="D25" s="32" t="s">
        <v>83</v>
      </c>
      <c r="E25" s="32">
        <v>4</v>
      </c>
      <c r="F25" s="32">
        <v>4</v>
      </c>
      <c r="G25" s="30">
        <v>4</v>
      </c>
      <c r="H25" s="33"/>
      <c r="I25" s="34"/>
      <c r="J25" s="34"/>
      <c r="K25" s="34"/>
      <c r="L25" s="34"/>
      <c r="M25" s="45" t="s">
        <v>13</v>
      </c>
      <c r="N25" s="12"/>
    </row>
    <row r="26" spans="2:14" ht="36" customHeight="1" x14ac:dyDescent="0.2">
      <c r="B26" s="30">
        <v>4</v>
      </c>
      <c r="C26" s="31" t="s">
        <v>55</v>
      </c>
      <c r="D26" s="32" t="s">
        <v>84</v>
      </c>
      <c r="E26" s="32">
        <v>9</v>
      </c>
      <c r="F26" s="32">
        <v>12</v>
      </c>
      <c r="G26" s="30">
        <v>9</v>
      </c>
      <c r="H26" s="33"/>
      <c r="I26" s="34"/>
      <c r="J26" s="34"/>
      <c r="K26" s="34"/>
      <c r="L26" s="34"/>
      <c r="M26" s="45" t="s">
        <v>14</v>
      </c>
    </row>
    <row r="27" spans="2:14" ht="18.75" x14ac:dyDescent="0.2">
      <c r="B27" s="27" t="s">
        <v>66</v>
      </c>
      <c r="C27" s="28" t="s">
        <v>37</v>
      </c>
      <c r="D27" s="25"/>
      <c r="E27" s="25">
        <f>SUM(E28:E40)</f>
        <v>121</v>
      </c>
      <c r="F27" s="25">
        <f>SUM(F28:F40)</f>
        <v>157</v>
      </c>
      <c r="G27" s="27">
        <f>SUM(G28:G40)</f>
        <v>122</v>
      </c>
      <c r="H27" s="42"/>
      <c r="I27" s="43"/>
      <c r="J27" s="43"/>
      <c r="K27" s="43"/>
      <c r="L27" s="43"/>
      <c r="M27" s="46"/>
    </row>
    <row r="28" spans="2:14" ht="75" x14ac:dyDescent="0.2">
      <c r="B28" s="30">
        <v>1</v>
      </c>
      <c r="C28" s="31" t="s">
        <v>56</v>
      </c>
      <c r="D28" s="32" t="s">
        <v>85</v>
      </c>
      <c r="E28" s="32">
        <v>13</v>
      </c>
      <c r="F28" s="32">
        <v>8</v>
      </c>
      <c r="G28" s="30">
        <v>8</v>
      </c>
      <c r="H28" s="47"/>
      <c r="I28" s="34"/>
      <c r="J28" s="34"/>
      <c r="K28" s="34"/>
      <c r="L28" s="34"/>
      <c r="M28" s="45" t="s">
        <v>15</v>
      </c>
    </row>
    <row r="29" spans="2:14" ht="37.5" x14ac:dyDescent="0.2">
      <c r="B29" s="30">
        <v>2</v>
      </c>
      <c r="C29" s="31" t="s">
        <v>57</v>
      </c>
      <c r="D29" s="32" t="s">
        <v>85</v>
      </c>
      <c r="E29" s="32">
        <v>14</v>
      </c>
      <c r="F29" s="32">
        <v>21</v>
      </c>
      <c r="G29" s="30">
        <v>19</v>
      </c>
      <c r="H29" s="48"/>
      <c r="I29" s="34"/>
      <c r="J29" s="34"/>
      <c r="K29" s="34"/>
      <c r="L29" s="34"/>
      <c r="M29" s="45" t="s">
        <v>16</v>
      </c>
    </row>
    <row r="30" spans="2:14" ht="56.25" x14ac:dyDescent="0.2">
      <c r="B30" s="30">
        <v>3</v>
      </c>
      <c r="C30" s="31" t="s">
        <v>58</v>
      </c>
      <c r="D30" s="32" t="s">
        <v>85</v>
      </c>
      <c r="E30" s="32">
        <v>6</v>
      </c>
      <c r="F30" s="32">
        <v>8</v>
      </c>
      <c r="G30" s="30">
        <v>6</v>
      </c>
      <c r="H30" s="47"/>
      <c r="I30" s="34"/>
      <c r="J30" s="34"/>
      <c r="K30" s="34"/>
      <c r="L30" s="34"/>
      <c r="M30" s="45" t="s">
        <v>17</v>
      </c>
    </row>
    <row r="31" spans="2:14" ht="37.5" x14ac:dyDescent="0.2">
      <c r="B31" s="30">
        <v>4</v>
      </c>
      <c r="C31" s="31" t="s">
        <v>59</v>
      </c>
      <c r="D31" s="32" t="s">
        <v>85</v>
      </c>
      <c r="E31" s="32">
        <v>11</v>
      </c>
      <c r="F31" s="32">
        <v>13</v>
      </c>
      <c r="G31" s="30">
        <v>11</v>
      </c>
      <c r="H31" s="47"/>
      <c r="I31" s="34"/>
      <c r="J31" s="34"/>
      <c r="K31" s="34"/>
      <c r="L31" s="34"/>
      <c r="M31" s="45" t="s">
        <v>19</v>
      </c>
    </row>
    <row r="32" spans="2:14" ht="37.5" x14ac:dyDescent="0.2">
      <c r="B32" s="30">
        <v>5</v>
      </c>
      <c r="C32" s="31" t="s">
        <v>60</v>
      </c>
      <c r="D32" s="32" t="s">
        <v>85</v>
      </c>
      <c r="E32" s="32">
        <v>11</v>
      </c>
      <c r="F32" s="32">
        <v>23</v>
      </c>
      <c r="G32" s="30">
        <v>13</v>
      </c>
      <c r="H32" s="47"/>
      <c r="I32" s="34"/>
      <c r="J32" s="34"/>
      <c r="K32" s="34"/>
      <c r="L32" s="34"/>
      <c r="M32" s="45" t="s">
        <v>20</v>
      </c>
    </row>
    <row r="33" spans="2:14" ht="37.5" x14ac:dyDescent="0.2">
      <c r="B33" s="30">
        <v>6</v>
      </c>
      <c r="C33" s="31" t="s">
        <v>61</v>
      </c>
      <c r="D33" s="32" t="s">
        <v>85</v>
      </c>
      <c r="E33" s="32">
        <v>11</v>
      </c>
      <c r="F33" s="32">
        <v>6</v>
      </c>
      <c r="G33" s="30">
        <v>6</v>
      </c>
      <c r="H33" s="47"/>
      <c r="I33" s="34"/>
      <c r="J33" s="34"/>
      <c r="K33" s="34"/>
      <c r="L33" s="34"/>
      <c r="M33" s="45" t="s">
        <v>21</v>
      </c>
    </row>
    <row r="34" spans="2:14" s="13" customFormat="1" ht="38.1" customHeight="1" x14ac:dyDescent="0.2">
      <c r="B34" s="30">
        <v>7</v>
      </c>
      <c r="C34" s="31" t="s">
        <v>62</v>
      </c>
      <c r="D34" s="32" t="s">
        <v>85</v>
      </c>
      <c r="E34" s="32">
        <v>11</v>
      </c>
      <c r="F34" s="32">
        <v>36</v>
      </c>
      <c r="G34" s="30">
        <v>20</v>
      </c>
      <c r="H34" s="33"/>
      <c r="I34" s="34"/>
      <c r="J34" s="34"/>
      <c r="K34" s="34"/>
      <c r="L34" s="34"/>
      <c r="M34" s="45" t="s">
        <v>24</v>
      </c>
      <c r="N34" s="12"/>
    </row>
    <row r="35" spans="2:14" s="13" customFormat="1" ht="39" customHeight="1" x14ac:dyDescent="0.2">
      <c r="B35" s="30">
        <v>8</v>
      </c>
      <c r="C35" s="31" t="s">
        <v>63</v>
      </c>
      <c r="D35" s="32" t="s">
        <v>85</v>
      </c>
      <c r="E35" s="32">
        <v>11</v>
      </c>
      <c r="F35" s="32">
        <v>14</v>
      </c>
      <c r="G35" s="49">
        <v>11</v>
      </c>
      <c r="H35" s="33"/>
      <c r="I35" s="34"/>
      <c r="J35" s="34"/>
      <c r="K35" s="34"/>
      <c r="L35" s="34"/>
      <c r="M35" s="50" t="s">
        <v>25</v>
      </c>
      <c r="N35" s="12"/>
    </row>
    <row r="36" spans="2:14" ht="38.1" customHeight="1" x14ac:dyDescent="0.2">
      <c r="B36" s="30">
        <v>9</v>
      </c>
      <c r="C36" s="31" t="s">
        <v>64</v>
      </c>
      <c r="D36" s="32" t="s">
        <v>85</v>
      </c>
      <c r="E36" s="32">
        <v>11</v>
      </c>
      <c r="F36" s="32">
        <v>8</v>
      </c>
      <c r="G36" s="30">
        <v>8</v>
      </c>
      <c r="H36" s="33"/>
      <c r="I36" s="34"/>
      <c r="J36" s="34"/>
      <c r="K36" s="34"/>
      <c r="L36" s="34"/>
      <c r="M36" s="45" t="s">
        <v>26</v>
      </c>
      <c r="N36" s="14"/>
    </row>
    <row r="37" spans="2:14" ht="37.5" x14ac:dyDescent="0.2">
      <c r="B37" s="30">
        <v>10</v>
      </c>
      <c r="C37" s="31" t="s">
        <v>65</v>
      </c>
      <c r="D37" s="32" t="s">
        <v>85</v>
      </c>
      <c r="E37" s="32">
        <v>5</v>
      </c>
      <c r="F37" s="32">
        <v>5</v>
      </c>
      <c r="G37" s="30">
        <v>5</v>
      </c>
      <c r="H37" s="33"/>
      <c r="I37" s="34"/>
      <c r="J37" s="34"/>
      <c r="K37" s="34"/>
      <c r="L37" s="34"/>
      <c r="M37" s="45" t="s">
        <v>27</v>
      </c>
      <c r="N37" s="15"/>
    </row>
    <row r="38" spans="2:14" ht="56.25" x14ac:dyDescent="0.2">
      <c r="B38" s="30" t="s">
        <v>88</v>
      </c>
      <c r="C38" s="31" t="s">
        <v>69</v>
      </c>
      <c r="D38" s="32" t="s">
        <v>85</v>
      </c>
      <c r="E38" s="32">
        <v>3</v>
      </c>
      <c r="F38" s="32">
        <v>3</v>
      </c>
      <c r="G38" s="30">
        <v>3</v>
      </c>
      <c r="H38" s="33"/>
      <c r="I38" s="34"/>
      <c r="J38" s="34"/>
      <c r="K38" s="34"/>
      <c r="L38" s="34"/>
      <c r="M38" s="35" t="s">
        <v>28</v>
      </c>
    </row>
    <row r="39" spans="2:14" ht="75" x14ac:dyDescent="0.2">
      <c r="B39" s="30">
        <v>12</v>
      </c>
      <c r="C39" s="31" t="s">
        <v>67</v>
      </c>
      <c r="D39" s="32" t="s">
        <v>86</v>
      </c>
      <c r="E39" s="32">
        <v>11</v>
      </c>
      <c r="F39" s="32">
        <v>11</v>
      </c>
      <c r="G39" s="30">
        <v>11</v>
      </c>
      <c r="H39" s="33"/>
      <c r="I39" s="34"/>
      <c r="J39" s="34"/>
      <c r="K39" s="34"/>
      <c r="L39" s="34"/>
      <c r="M39" s="45" t="s">
        <v>22</v>
      </c>
    </row>
    <row r="40" spans="2:14" ht="42.95" customHeight="1" x14ac:dyDescent="0.2">
      <c r="B40" s="30">
        <v>13</v>
      </c>
      <c r="C40" s="31" t="s">
        <v>68</v>
      </c>
      <c r="D40" s="32" t="s">
        <v>87</v>
      </c>
      <c r="E40" s="32">
        <v>3</v>
      </c>
      <c r="F40" s="32">
        <v>1</v>
      </c>
      <c r="G40" s="30">
        <v>1</v>
      </c>
      <c r="H40" s="33"/>
      <c r="I40" s="34"/>
      <c r="J40" s="34"/>
      <c r="K40" s="34"/>
      <c r="L40" s="34"/>
      <c r="M40" s="45" t="s">
        <v>23</v>
      </c>
    </row>
    <row r="41" spans="2:14" s="9" customFormat="1" ht="37.5" x14ac:dyDescent="0.2">
      <c r="B41" s="30"/>
      <c r="C41" s="37" t="s">
        <v>90</v>
      </c>
      <c r="D41" s="38"/>
      <c r="E41" s="38">
        <f>E18+E22+E27</f>
        <v>190</v>
      </c>
      <c r="F41" s="38">
        <f>F18+F22+F27</f>
        <v>225</v>
      </c>
      <c r="G41" s="36">
        <f>G18+G22+G27</f>
        <v>185</v>
      </c>
      <c r="H41" s="33"/>
      <c r="I41" s="34"/>
      <c r="J41" s="34"/>
      <c r="K41" s="34"/>
      <c r="L41" s="34"/>
      <c r="M41" s="35"/>
      <c r="N41" s="8"/>
    </row>
    <row r="42" spans="2:14" s="9" customFormat="1" ht="18.75" x14ac:dyDescent="0.2">
      <c r="B42" s="56" t="s">
        <v>70</v>
      </c>
      <c r="C42" s="57" t="s">
        <v>95</v>
      </c>
      <c r="D42" s="58"/>
      <c r="E42" s="58">
        <f>E16+E41</f>
        <v>244</v>
      </c>
      <c r="F42" s="58">
        <f>F16+F41</f>
        <v>279</v>
      </c>
      <c r="G42" s="56">
        <f>G16+G41</f>
        <v>239</v>
      </c>
      <c r="H42" s="51"/>
      <c r="I42" s="52"/>
      <c r="J42" s="52"/>
      <c r="K42" s="52"/>
      <c r="L42" s="52"/>
      <c r="M42" s="45"/>
      <c r="N42" s="8"/>
    </row>
    <row r="43" spans="2:14" ht="18.75" x14ac:dyDescent="0.2">
      <c r="B43" s="30">
        <v>1</v>
      </c>
      <c r="C43" s="53" t="s">
        <v>71</v>
      </c>
      <c r="D43" s="32"/>
      <c r="E43" s="32">
        <f>E18</f>
        <v>38</v>
      </c>
      <c r="F43" s="32">
        <f>F18</f>
        <v>39</v>
      </c>
      <c r="G43" s="30">
        <f>G18</f>
        <v>38</v>
      </c>
      <c r="H43" s="54"/>
      <c r="I43" s="55"/>
      <c r="J43" s="55"/>
      <c r="K43" s="55"/>
      <c r="L43" s="55"/>
      <c r="M43" s="45"/>
    </row>
    <row r="44" spans="2:14" ht="18.75" x14ac:dyDescent="0.2">
      <c r="B44" s="30">
        <v>2</v>
      </c>
      <c r="C44" s="53" t="s">
        <v>72</v>
      </c>
      <c r="D44" s="32"/>
      <c r="E44" s="32">
        <f>E8+E22</f>
        <v>76</v>
      </c>
      <c r="F44" s="32">
        <f>F8+F22</f>
        <v>74</v>
      </c>
      <c r="G44" s="30">
        <f>G8+G22</f>
        <v>70</v>
      </c>
      <c r="H44" s="54"/>
      <c r="I44" s="55"/>
      <c r="J44" s="55"/>
      <c r="K44" s="55"/>
      <c r="L44" s="55"/>
      <c r="M44" s="45"/>
    </row>
    <row r="45" spans="2:14" ht="18.75" x14ac:dyDescent="0.2">
      <c r="B45" s="30">
        <v>3</v>
      </c>
      <c r="C45" s="53" t="s">
        <v>73</v>
      </c>
      <c r="D45" s="32"/>
      <c r="E45" s="32">
        <f>E14+E27</f>
        <v>130</v>
      </c>
      <c r="F45" s="32">
        <f>F14+F27</f>
        <v>166</v>
      </c>
      <c r="G45" s="30">
        <f>G14+G27</f>
        <v>131</v>
      </c>
      <c r="H45" s="54"/>
      <c r="I45" s="55"/>
      <c r="J45" s="55"/>
      <c r="K45" s="55"/>
      <c r="L45" s="55"/>
      <c r="M45" s="45"/>
    </row>
    <row r="48" spans="2:14" ht="15.95" customHeight="1" x14ac:dyDescent="0.2">
      <c r="C48" s="65"/>
      <c r="D48" s="65"/>
      <c r="E48" s="65"/>
      <c r="F48" s="65"/>
      <c r="G48" s="65"/>
    </row>
    <row r="49" spans="2:12" ht="66" customHeight="1" x14ac:dyDescent="0.2">
      <c r="C49" s="65"/>
      <c r="D49" s="65"/>
      <c r="E49" s="65"/>
      <c r="F49" s="65"/>
      <c r="G49" s="65"/>
    </row>
    <row r="50" spans="2:12" ht="42" customHeight="1" x14ac:dyDescent="0.2">
      <c r="C50" s="66"/>
      <c r="D50" s="66"/>
      <c r="E50" s="66"/>
      <c r="F50" s="66"/>
      <c r="G50" s="66"/>
    </row>
    <row r="53" spans="2:12" x14ac:dyDescent="0.2">
      <c r="B53" s="15"/>
      <c r="C53" s="16"/>
      <c r="D53" s="16"/>
      <c r="E53" s="16"/>
      <c r="F53" s="16"/>
      <c r="G53" s="17"/>
      <c r="H53" s="18"/>
      <c r="I53" s="19"/>
      <c r="J53" s="19"/>
      <c r="K53" s="19"/>
      <c r="L53" s="19"/>
    </row>
    <row r="54" spans="2:12" x14ac:dyDescent="0.2">
      <c r="C54" s="14"/>
      <c r="D54" s="14"/>
      <c r="E54" s="14"/>
      <c r="F54" s="14"/>
      <c r="G54" s="15"/>
    </row>
  </sheetData>
  <autoFilter ref="B5:M45">
    <filterColumn colId="6" showButton="0"/>
    <filterColumn colId="7" showButton="0"/>
    <filterColumn colId="9" showButton="0"/>
  </autoFilter>
  <mergeCells count="13">
    <mergeCell ref="C48:G49"/>
    <mergeCell ref="C50:G50"/>
    <mergeCell ref="M5:M6"/>
    <mergeCell ref="H5:J5"/>
    <mergeCell ref="K5:L5"/>
    <mergeCell ref="F5:F6"/>
    <mergeCell ref="B1:H1"/>
    <mergeCell ref="B2:H2"/>
    <mergeCell ref="B5:B6"/>
    <mergeCell ref="C5:C6"/>
    <mergeCell ref="G5:G6"/>
    <mergeCell ref="D5:D6"/>
    <mergeCell ref="B3:G3"/>
  </mergeCells>
  <phoneticPr fontId="5" type="noConversion"/>
  <printOptions horizontalCentered="1"/>
  <pageMargins left="0.25" right="0.25" top="1" bottom="1" header="0.3" footer="0.3"/>
  <pageSetup paperSize="9" fitToHeight="0" orientation="portrait"/>
  <headerFooter alignWithMargins="0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C1" sqref="C1"/>
    </sheetView>
  </sheetViews>
  <sheetFormatPr defaultRowHeight="12.75" x14ac:dyDescent="0.2"/>
  <cols>
    <col min="1" max="1" width="29.85546875" style="1" customWidth="1"/>
    <col min="2" max="2" width="1.28515625" style="1" customWidth="1"/>
    <col min="3" max="3" width="32.140625" style="1" customWidth="1"/>
    <col min="4" max="256" width="11.42578125" style="1" customWidth="1"/>
    <col min="257" max="16384" width="9.140625" style="1"/>
  </cols>
  <sheetData>
    <row r="1" spans="1:3" x14ac:dyDescent="0.2">
      <c r="A1" s="2"/>
      <c r="C1" s="2"/>
    </row>
    <row r="2" spans="1:3" ht="13.5" thickBot="1" x14ac:dyDescent="0.25">
      <c r="A2" s="2"/>
    </row>
    <row r="3" spans="1:3" ht="13.5" thickBot="1" x14ac:dyDescent="0.25">
      <c r="A3" s="2"/>
      <c r="C3" s="2"/>
    </row>
    <row r="4" spans="1:3" x14ac:dyDescent="0.2">
      <c r="A4" s="2"/>
      <c r="C4" s="2"/>
    </row>
    <row r="5" spans="1:3" x14ac:dyDescent="0.2">
      <c r="C5" s="2"/>
    </row>
    <row r="6" spans="1:3" ht="13.5" thickBot="1" x14ac:dyDescent="0.25">
      <c r="C6" s="2"/>
    </row>
    <row r="7" spans="1:3" x14ac:dyDescent="0.2">
      <c r="A7" s="2"/>
      <c r="C7" s="2"/>
    </row>
    <row r="8" spans="1:3" x14ac:dyDescent="0.2">
      <c r="A8" s="2"/>
      <c r="C8" s="2"/>
    </row>
    <row r="9" spans="1:3" x14ac:dyDescent="0.2">
      <c r="A9" s="2"/>
      <c r="C9" s="2"/>
    </row>
    <row r="10" spans="1:3" x14ac:dyDescent="0.2">
      <c r="A10" s="2"/>
      <c r="C10" s="2"/>
    </row>
    <row r="11" spans="1:3" ht="13.5" thickBot="1" x14ac:dyDescent="0.25">
      <c r="A11" s="2"/>
      <c r="C11" s="2"/>
    </row>
    <row r="12" spans="1:3" x14ac:dyDescent="0.2">
      <c r="C12" s="2"/>
    </row>
    <row r="13" spans="1:3" ht="13.5" thickBot="1" x14ac:dyDescent="0.25">
      <c r="C13" s="2"/>
    </row>
    <row r="14" spans="1:3" ht="13.5" thickBot="1" x14ac:dyDescent="0.25">
      <c r="A14" s="2"/>
      <c r="C14" s="2"/>
    </row>
    <row r="15" spans="1:3" x14ac:dyDescent="0.2">
      <c r="A15" s="2"/>
    </row>
    <row r="16" spans="1:3" ht="13.5" thickBot="1" x14ac:dyDescent="0.25">
      <c r="A16" s="2"/>
    </row>
    <row r="17" spans="1:3" ht="13.5" thickBot="1" x14ac:dyDescent="0.25">
      <c r="A17" s="2"/>
      <c r="C17" s="2"/>
    </row>
    <row r="18" spans="1:3" x14ac:dyDescent="0.2">
      <c r="C18" s="2"/>
    </row>
    <row r="19" spans="1:3" x14ac:dyDescent="0.2">
      <c r="C19" s="2"/>
    </row>
    <row r="20" spans="1:3" x14ac:dyDescent="0.2">
      <c r="A20" s="2"/>
      <c r="C20" s="2"/>
    </row>
    <row r="21" spans="1:3" x14ac:dyDescent="0.2">
      <c r="A21" s="2"/>
      <c r="C21" s="2"/>
    </row>
    <row r="22" spans="1:3" x14ac:dyDescent="0.2">
      <c r="A22" s="2"/>
      <c r="C22" s="2"/>
    </row>
    <row r="23" spans="1:3" x14ac:dyDescent="0.2">
      <c r="A23" s="2"/>
      <c r="C23" s="2"/>
    </row>
    <row r="24" spans="1:3" x14ac:dyDescent="0.2">
      <c r="A24" s="2"/>
    </row>
    <row r="25" spans="1:3" x14ac:dyDescent="0.2">
      <c r="A25" s="2"/>
    </row>
    <row r="26" spans="1:3" ht="13.5" thickBot="1" x14ac:dyDescent="0.25">
      <c r="A26" s="2"/>
      <c r="C26" s="2"/>
    </row>
    <row r="27" spans="1:3" x14ac:dyDescent="0.2">
      <c r="A27" s="2"/>
      <c r="C27" s="2"/>
    </row>
    <row r="28" spans="1:3" x14ac:dyDescent="0.2">
      <c r="A28" s="2"/>
      <c r="C28" s="2"/>
    </row>
    <row r="29" spans="1:3" x14ac:dyDescent="0.2">
      <c r="A29" s="2"/>
      <c r="C29" s="2"/>
    </row>
    <row r="30" spans="1:3" x14ac:dyDescent="0.2">
      <c r="A30" s="2"/>
      <c r="C30" s="2"/>
    </row>
    <row r="31" spans="1:3" x14ac:dyDescent="0.2">
      <c r="A31" s="2"/>
      <c r="C31" s="2"/>
    </row>
    <row r="32" spans="1:3" x14ac:dyDescent="0.2">
      <c r="A32" s="2"/>
      <c r="C32" s="2"/>
    </row>
    <row r="33" spans="1:3" x14ac:dyDescent="0.2">
      <c r="A33" s="2"/>
      <c r="C33" s="2"/>
    </row>
    <row r="34" spans="1:3" x14ac:dyDescent="0.2">
      <c r="A34" s="2"/>
      <c r="C34" s="2"/>
    </row>
    <row r="35" spans="1:3" x14ac:dyDescent="0.2">
      <c r="A35" s="2"/>
      <c r="C35" s="2"/>
    </row>
    <row r="36" spans="1:3" x14ac:dyDescent="0.2">
      <c r="A36" s="2"/>
      <c r="C36" s="2"/>
    </row>
    <row r="37" spans="1:3" x14ac:dyDescent="0.2">
      <c r="A37" s="2"/>
    </row>
    <row r="38" spans="1:3" x14ac:dyDescent="0.2">
      <c r="A38" s="2"/>
    </row>
    <row r="39" spans="1:3" x14ac:dyDescent="0.2">
      <c r="A39" s="2"/>
      <c r="C39" s="2"/>
    </row>
    <row r="40" spans="1:3" x14ac:dyDescent="0.2">
      <c r="A40" s="2"/>
      <c r="C40" s="2"/>
    </row>
    <row r="41" spans="1:3" x14ac:dyDescent="0.2">
      <c r="A41" s="2"/>
      <c r="C41" s="2"/>
    </row>
  </sheetData>
  <sheetProtection password="8863" sheet="1" objects="1"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23.08.2021</vt:lpstr>
      <vt:lpstr>'23.08.2021'!Print_Titles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Nguyen </cp:lastModifiedBy>
  <cp:lastPrinted>2020-08-06T09:22:49Z</cp:lastPrinted>
  <dcterms:created xsi:type="dcterms:W3CDTF">2004-01-09T08:10:58Z</dcterms:created>
  <dcterms:modified xsi:type="dcterms:W3CDTF">2021-08-27T13:40:28Z</dcterms:modified>
</cp:coreProperties>
</file>